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activeTab="1"/>
  </bookViews>
  <sheets>
    <sheet name="Complete Budget" sheetId="1" r:id="rId1"/>
    <sheet name="Summarized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O31" i="4" l="1"/>
  <c r="O32" i="4"/>
  <c r="O33" i="4"/>
  <c r="O34" i="4"/>
  <c r="O35" i="4"/>
  <c r="O30" i="4"/>
  <c r="Q35" i="4"/>
  <c r="J35" i="4"/>
  <c r="L35" i="4"/>
  <c r="N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5" i="4"/>
  <c r="L25" i="4"/>
  <c r="J25" i="4"/>
  <c r="H25" i="4"/>
  <c r="F25" i="4"/>
  <c r="D25" i="4"/>
  <c r="O25" i="4" s="1"/>
  <c r="N24" i="4"/>
  <c r="L24" i="4"/>
  <c r="J24" i="4"/>
  <c r="H24" i="4"/>
  <c r="F24" i="4"/>
  <c r="D24" i="4"/>
  <c r="O24" i="4" s="1"/>
  <c r="N23" i="4"/>
  <c r="L23" i="4"/>
  <c r="J23" i="4"/>
  <c r="H23" i="4"/>
  <c r="F23" i="4"/>
  <c r="O23" i="4" s="1"/>
  <c r="D23" i="4"/>
  <c r="N22" i="4"/>
  <c r="L22" i="4"/>
  <c r="J22" i="4"/>
  <c r="H22" i="4"/>
  <c r="O22" i="4" s="1"/>
  <c r="F22" i="4"/>
  <c r="D22" i="4"/>
  <c r="N21" i="4"/>
  <c r="L21" i="4"/>
  <c r="J21" i="4"/>
  <c r="H21" i="4"/>
  <c r="F21" i="4"/>
  <c r="D21" i="4"/>
  <c r="O21" i="4" s="1"/>
  <c r="N20" i="4"/>
  <c r="L20" i="4"/>
  <c r="J20" i="4"/>
  <c r="H20" i="4"/>
  <c r="F20" i="4"/>
  <c r="D20" i="4"/>
  <c r="O20" i="4" s="1"/>
  <c r="N19" i="4"/>
  <c r="L19" i="4"/>
  <c r="J19" i="4"/>
  <c r="H19" i="4"/>
  <c r="F19" i="4"/>
  <c r="O19" i="4" s="1"/>
  <c r="D19" i="4"/>
  <c r="N18" i="4"/>
  <c r="L18" i="4"/>
  <c r="J18" i="4"/>
  <c r="H18" i="4"/>
  <c r="O18" i="4" s="1"/>
  <c r="F18" i="4"/>
  <c r="D18" i="4"/>
  <c r="N17" i="4"/>
  <c r="L17" i="4"/>
  <c r="J17" i="4"/>
  <c r="H17" i="4"/>
  <c r="F17" i="4"/>
  <c r="D17" i="4"/>
  <c r="O17" i="4" s="1"/>
  <c r="N16" i="4"/>
  <c r="L16" i="4"/>
  <c r="J16" i="4"/>
  <c r="H16" i="4"/>
  <c r="F16" i="4"/>
  <c r="D16" i="4"/>
  <c r="O16" i="4" s="1"/>
  <c r="N15" i="4"/>
  <c r="L15" i="4"/>
  <c r="J15" i="4"/>
  <c r="H15" i="4"/>
  <c r="F15" i="4"/>
  <c r="O15" i="4" s="1"/>
  <c r="D15" i="4"/>
  <c r="N14" i="4"/>
  <c r="L14" i="4"/>
  <c r="J14" i="4"/>
  <c r="H14" i="4"/>
  <c r="O14" i="4" s="1"/>
  <c r="F14" i="4"/>
  <c r="D14" i="4"/>
  <c r="N13" i="4"/>
  <c r="L13" i="4"/>
  <c r="J13" i="4"/>
  <c r="H13" i="4"/>
  <c r="F13" i="4"/>
  <c r="D13" i="4"/>
  <c r="O13" i="4" s="1"/>
  <c r="N12" i="4"/>
  <c r="L12" i="4"/>
  <c r="J12" i="4"/>
  <c r="H12" i="4"/>
  <c r="F12" i="4"/>
  <c r="D12" i="4"/>
  <c r="O12" i="4" s="1"/>
  <c r="N11" i="4"/>
  <c r="L11" i="4"/>
  <c r="J11" i="4"/>
  <c r="H11" i="4"/>
  <c r="F11" i="4"/>
  <c r="O11" i="4" s="1"/>
  <c r="D11" i="4"/>
  <c r="N10" i="4"/>
  <c r="L10" i="4"/>
  <c r="J10" i="4"/>
  <c r="H10" i="4"/>
  <c r="O10" i="4" s="1"/>
  <c r="F10" i="4"/>
  <c r="D10" i="4"/>
  <c r="N9" i="4"/>
  <c r="L9" i="4"/>
  <c r="J9" i="4"/>
  <c r="H9" i="4"/>
  <c r="F9" i="4"/>
  <c r="D9" i="4"/>
  <c r="O9" i="4" s="1"/>
  <c r="N8" i="4"/>
  <c r="L8" i="4"/>
  <c r="J8" i="4"/>
  <c r="H8" i="4"/>
  <c r="F8" i="4"/>
  <c r="D8" i="4"/>
  <c r="O8" i="4" s="1"/>
  <c r="N7" i="4"/>
  <c r="L7" i="4"/>
  <c r="J7" i="4"/>
  <c r="H7" i="4"/>
  <c r="F7" i="4"/>
  <c r="O7" i="4" s="1"/>
  <c r="D7" i="4"/>
  <c r="N6" i="4"/>
  <c r="L6" i="4"/>
  <c r="J6" i="4"/>
  <c r="H6" i="4"/>
  <c r="O6" i="4" s="1"/>
  <c r="F6" i="4"/>
  <c r="D6" i="4"/>
  <c r="N5" i="4"/>
  <c r="L5" i="4"/>
  <c r="J5" i="4"/>
  <c r="H5" i="4"/>
  <c r="F5" i="4"/>
  <c r="D5" i="4"/>
  <c r="O5" i="4" s="1"/>
  <c r="N4" i="4"/>
  <c r="N26" i="4" s="1"/>
  <c r="L4" i="4"/>
  <c r="L26" i="4" s="1"/>
  <c r="J4" i="4"/>
  <c r="J26" i="4" s="1"/>
  <c r="H4" i="4"/>
  <c r="H26" i="4" s="1"/>
  <c r="F4" i="4"/>
  <c r="F26" i="4" s="1"/>
  <c r="D4" i="4"/>
  <c r="D26" i="4" s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5" i="1" s="1"/>
  <c r="N3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5" i="1" s="1"/>
  <c r="J24" i="1"/>
  <c r="J23" i="1"/>
  <c r="J22" i="1"/>
  <c r="J21" i="1"/>
  <c r="J20" i="1"/>
  <c r="O20" i="1" s="1"/>
  <c r="J19" i="1"/>
  <c r="J18" i="1"/>
  <c r="J17" i="1"/>
  <c r="O17" i="1" s="1"/>
  <c r="J16" i="1"/>
  <c r="O16" i="1" s="1"/>
  <c r="J15" i="1"/>
  <c r="J14" i="1"/>
  <c r="J13" i="1"/>
  <c r="O13" i="1" s="1"/>
  <c r="J12" i="1"/>
  <c r="O12" i="1" s="1"/>
  <c r="J11" i="1"/>
  <c r="J10" i="1"/>
  <c r="J9" i="1"/>
  <c r="J8" i="1"/>
  <c r="O8" i="1" s="1"/>
  <c r="J7" i="1"/>
  <c r="J6" i="1"/>
  <c r="J5" i="1"/>
  <c r="O5" i="1" s="1"/>
  <c r="J4" i="1"/>
  <c r="O4" i="1" s="1"/>
  <c r="J3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5" i="1" s="1"/>
  <c r="F3" i="1"/>
  <c r="F25" i="1" s="1"/>
  <c r="D3" i="1"/>
  <c r="O3" i="1" s="1"/>
  <c r="F24" i="1"/>
  <c r="F23" i="1"/>
  <c r="F22" i="1"/>
  <c r="O22" i="1" s="1"/>
  <c r="F21" i="1"/>
  <c r="F20" i="1"/>
  <c r="F19" i="1"/>
  <c r="F18" i="1"/>
  <c r="O18" i="1" s="1"/>
  <c r="F17" i="1"/>
  <c r="F16" i="1"/>
  <c r="F15" i="1"/>
  <c r="F14" i="1"/>
  <c r="O14" i="1" s="1"/>
  <c r="F13" i="1"/>
  <c r="F12" i="1"/>
  <c r="F11" i="1"/>
  <c r="F10" i="1"/>
  <c r="O10" i="1" s="1"/>
  <c r="F9" i="1"/>
  <c r="F8" i="1"/>
  <c r="F7" i="1"/>
  <c r="F6" i="1"/>
  <c r="O6" i="1" s="1"/>
  <c r="F5" i="1"/>
  <c r="F4" i="1"/>
  <c r="D24" i="1"/>
  <c r="O24" i="1" s="1"/>
  <c r="D23" i="1"/>
  <c r="O23" i="1" s="1"/>
  <c r="D22" i="1"/>
  <c r="D21" i="1"/>
  <c r="O21" i="1" s="1"/>
  <c r="D20" i="1"/>
  <c r="D19" i="1"/>
  <c r="O19" i="1" s="1"/>
  <c r="D18" i="1"/>
  <c r="D17" i="1"/>
  <c r="D16" i="1"/>
  <c r="D15" i="1"/>
  <c r="O15" i="1" s="1"/>
  <c r="D14" i="1"/>
  <c r="D13" i="1"/>
  <c r="D12" i="1"/>
  <c r="D11" i="1"/>
  <c r="O11" i="1" s="1"/>
  <c r="D10" i="1"/>
  <c r="D9" i="1"/>
  <c r="O9" i="1" s="1"/>
  <c r="D8" i="1"/>
  <c r="D7" i="1"/>
  <c r="O7" i="1" s="1"/>
  <c r="D6" i="1"/>
  <c r="D5" i="1"/>
  <c r="D4" i="1"/>
  <c r="D25" i="1" s="1"/>
  <c r="O4" i="4" l="1"/>
  <c r="O26" i="4" s="1"/>
  <c r="O25" i="1"/>
  <c r="J25" i="1"/>
</calcChain>
</file>

<file path=xl/sharedStrings.xml><?xml version="1.0" encoding="utf-8"?>
<sst xmlns="http://schemas.openxmlformats.org/spreadsheetml/2006/main" count="118" uniqueCount="50">
  <si>
    <t>Category</t>
  </si>
  <si>
    <t>Qty.</t>
  </si>
  <si>
    <t>Day to Day Sub</t>
  </si>
  <si>
    <t>Technology for team</t>
  </si>
  <si>
    <t>Design Thinking/Adaptive Schools Consultant</t>
  </si>
  <si>
    <t>Staff Education</t>
  </si>
  <si>
    <t>Summer Staff</t>
  </si>
  <si>
    <t>Administrator</t>
  </si>
  <si>
    <t>Secretary</t>
  </si>
  <si>
    <t>Design Team Members 5k stipend</t>
  </si>
  <si>
    <t>External Consultants</t>
  </si>
  <si>
    <t>Grant Writer</t>
  </si>
  <si>
    <t>General Supplies</t>
  </si>
  <si>
    <t>Books</t>
  </si>
  <si>
    <t>Instructional Materials</t>
  </si>
  <si>
    <t>Technology for onsite/classroom</t>
  </si>
  <si>
    <t>Capital Equipment</t>
  </si>
  <si>
    <t>Furniture</t>
  </si>
  <si>
    <t>Custodial (z-time)</t>
  </si>
  <si>
    <t>Capital Improvements to School Sites</t>
  </si>
  <si>
    <t>Rentals</t>
  </si>
  <si>
    <t>TOTAL</t>
  </si>
  <si>
    <t>Amount</t>
  </si>
  <si>
    <t>Total Cost</t>
  </si>
  <si>
    <t>FALL 2014</t>
  </si>
  <si>
    <t>SPRING 2015</t>
  </si>
  <si>
    <t>SUMMER 2015</t>
  </si>
  <si>
    <t>FALL 2015</t>
  </si>
  <si>
    <t>SPRING 2016</t>
  </si>
  <si>
    <t>SUMMER 2016</t>
  </si>
  <si>
    <t>Cost per Item or Day</t>
  </si>
  <si>
    <t>Retreat</t>
  </si>
  <si>
    <t>Conference</t>
  </si>
  <si>
    <t>Exploratory trip</t>
  </si>
  <si>
    <t>Equipment and Supplies</t>
  </si>
  <si>
    <t>Research</t>
  </si>
  <si>
    <t>Facilities Improvement</t>
  </si>
  <si>
    <t>Personnel</t>
  </si>
  <si>
    <t>personnel</t>
  </si>
  <si>
    <t>Technology</t>
  </si>
  <si>
    <t>tech</t>
  </si>
  <si>
    <t>research</t>
  </si>
  <si>
    <t>re</t>
  </si>
  <si>
    <t>supplies</t>
  </si>
  <si>
    <t>facilities</t>
  </si>
  <si>
    <t>consultants</t>
  </si>
  <si>
    <t>Consultants</t>
  </si>
  <si>
    <t>ISIC School Redesign Proposed Budget</t>
  </si>
  <si>
    <t>Cost per</t>
  </si>
  <si>
    <t>Item/Day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</si>
</sst>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Border="1"/>
    <xf numFmtId="3" fontId="0" fillId="0" borderId="0" xfId="0" applyNumberFormat="1" applyFont="1" applyBorder="1" applyAlignment="1">
      <alignment wrapText="1"/>
    </xf>
    <xf numFmtId="3" fontId="0" fillId="0" borderId="0" xfId="0" applyNumberFormat="1" applyFill="1" applyBorder="1"/>
    <xf numFmtId="3" fontId="2" fillId="2" borderId="0" xfId="0" applyNumberFormat="1" applyFont="1" applyFill="1" applyBorder="1"/>
    <xf numFmtId="3" fontId="0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3" fontId="1" fillId="2" borderId="0" xfId="0" applyNumberFormat="1" applyFont="1" applyFill="1" applyBorder="1" applyAlignment="1"/>
    <xf numFmtId="3" fontId="4" fillId="0" borderId="0" xfId="0" applyNumberFormat="1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wrapText="1"/>
    </xf>
    <xf numFmtId="3" fontId="0" fillId="2" borderId="3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right"/>
    </xf>
    <xf numFmtId="3" fontId="1" fillId="2" borderId="3" xfId="0" applyNumberFormat="1" applyFont="1" applyFill="1" applyBorder="1"/>
    <xf numFmtId="3" fontId="0" fillId="0" borderId="3" xfId="0" applyNumberFormat="1" applyFont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medium">
          <color theme="4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medium">
          <color theme="4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  <border diagonalUp="0" diagonalDown="0">
        <left style="medium">
          <color theme="4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medium">
          <color theme="4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medium">
          <color theme="4" tint="-0.2499465926084170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/>
        <right style="medium">
          <color theme="4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medium">
          <color theme="4" tint="-0.24994659260841701"/>
        </left>
        <right/>
        <top/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2:O25" headerRowCount="0" headerRowDxfId="77" dataDxfId="78">
  <tableColumns count="15">
    <tableColumn id="1" name="Column1" totalsRowLabel="Total" headerRowDxfId="47" dataDxfId="93" totalsRowDxfId="62"/>
    <tableColumn id="2" name="Cost Per Day/Item" headerRowDxfId="48" dataDxfId="92" totalsRowDxfId="63"/>
    <tableColumn id="3" name="Fall 2014" headerRowDxfId="49" dataDxfId="91" totalsRowDxfId="64"/>
    <tableColumn id="4" name="Column2" headerRowDxfId="50" dataDxfId="90" totalsRowDxfId="65"/>
    <tableColumn id="5" name="Spring 2015" headerRowDxfId="51" dataDxfId="89" totalsRowDxfId="66"/>
    <tableColumn id="6" name="Column3" headerRowDxfId="52" dataDxfId="88" totalsRowDxfId="67"/>
    <tableColumn id="7" name="Summer 2015" headerRowDxfId="53" dataDxfId="87" totalsRowDxfId="68"/>
    <tableColumn id="8" name="Column4" headerRowDxfId="54" dataDxfId="86" totalsRowDxfId="69"/>
    <tableColumn id="9" name="Fall 2015" headerRowDxfId="55" dataDxfId="85" totalsRowDxfId="70"/>
    <tableColumn id="10" name="Column5" headerRowDxfId="56" dataDxfId="84" totalsRowDxfId="71"/>
    <tableColumn id="11" name="Spring 2016" headerRowDxfId="57" dataDxfId="83" totalsRowDxfId="72"/>
    <tableColumn id="12" name="Column6" headerRowDxfId="58" dataDxfId="82" totalsRowDxfId="73"/>
    <tableColumn id="13" name="Summer 2016" headerRowDxfId="59" dataDxfId="81" totalsRowDxfId="74"/>
    <tableColumn id="14" name="Column7" headerRowDxfId="60" dataDxfId="80" totalsRowDxfId="75"/>
    <tableColumn id="15" name="Column8" totalsRowFunction="count" headerRowDxfId="61" dataDxfId="79" totalsRowDxfId="76"/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6" name="Table57" displayName="Table57" ref="A3:O26" headerRowCount="0" headerRowDxfId="46" dataDxfId="45">
  <tableColumns count="15">
    <tableColumn id="1" name="Column1" totalsRowLabel="Total" headerRowDxfId="43" dataDxfId="42" totalsRowDxfId="44"/>
    <tableColumn id="2" name="Cost Per Day/Item" headerRowDxfId="40" dataDxfId="39" totalsRowDxfId="41"/>
    <tableColumn id="3" name="Fall 2014" headerRowDxfId="37" dataDxfId="4" totalsRowDxfId="38"/>
    <tableColumn id="4" name="Column2" headerRowDxfId="35" dataDxfId="3" totalsRowDxfId="36"/>
    <tableColumn id="5" name="Spring 2015" headerRowDxfId="33" dataDxfId="32" totalsRowDxfId="34"/>
    <tableColumn id="6" name="Column3" headerRowDxfId="30" dataDxfId="29" totalsRowDxfId="31"/>
    <tableColumn id="7" name="Summer 2015" headerRowDxfId="27" dataDxfId="6" totalsRowDxfId="28"/>
    <tableColumn id="8" name="Column4" headerRowDxfId="25" dataDxfId="5" totalsRowDxfId="26"/>
    <tableColumn id="9" name="Fall 2015" headerRowDxfId="23" dataDxfId="22" totalsRowDxfId="24"/>
    <tableColumn id="10" name="Column5" headerRowDxfId="20" dataDxfId="19" totalsRowDxfId="21"/>
    <tableColumn id="11" name="Spring 2016" headerRowDxfId="17" dataDxfId="1" totalsRowDxfId="18"/>
    <tableColumn id="12" name="Column6" headerRowDxfId="15" dataDxfId="0" totalsRowDxfId="16"/>
    <tableColumn id="13" name="Summer 2016" headerRowDxfId="13" dataDxfId="12" totalsRowDxfId="14"/>
    <tableColumn id="14" name="Column7" headerRowDxfId="10" dataDxfId="9" totalsRowDxfId="11"/>
    <tableColumn id="15" name="Column8" totalsRowFunction="count" headerRowDxfId="7" dataDxfId="2" totalsRowDxfId="8"/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selection activeCell="A24" sqref="A24"/>
    </sheetView>
  </sheetViews>
  <sheetFormatPr defaultRowHeight="15" x14ac:dyDescent="0.25"/>
  <cols>
    <col min="1" max="1" width="42.140625" style="5" bestFit="1" customWidth="1"/>
    <col min="2" max="2" width="19.140625" style="5" customWidth="1"/>
    <col min="3" max="3" width="10.7109375" style="5" customWidth="1"/>
    <col min="4" max="4" width="11" style="5" customWidth="1"/>
    <col min="5" max="5" width="13.140625" style="5" customWidth="1"/>
    <col min="6" max="6" width="11" style="5" customWidth="1"/>
    <col min="7" max="7" width="15" style="5" customWidth="1"/>
    <col min="8" max="8" width="11.28515625" style="5" bestFit="1" customWidth="1"/>
    <col min="9" max="9" width="10.7109375" style="5" customWidth="1"/>
    <col min="10" max="10" width="11.28515625" style="5" bestFit="1" customWidth="1"/>
    <col min="11" max="11" width="13.140625" style="5" customWidth="1"/>
    <col min="12" max="12" width="11.28515625" style="5" bestFit="1" customWidth="1"/>
    <col min="13" max="13" width="15" style="5" customWidth="1"/>
    <col min="14" max="14" width="11.28515625" style="5" bestFit="1" customWidth="1"/>
    <col min="15" max="15" width="12.7109375" style="5" bestFit="1" customWidth="1"/>
    <col min="16" max="16" width="9.140625" style="5"/>
    <col min="17" max="17" width="10.85546875" style="5" bestFit="1" customWidth="1"/>
    <col min="18" max="16384" width="9.140625" style="5"/>
  </cols>
  <sheetData>
    <row r="1" spans="1:15" x14ac:dyDescent="0.25">
      <c r="A1" s="13"/>
      <c r="B1" s="20"/>
      <c r="C1" s="15" t="s">
        <v>24</v>
      </c>
      <c r="D1" s="16"/>
      <c r="E1" s="14" t="s">
        <v>25</v>
      </c>
      <c r="F1" s="14"/>
      <c r="G1" s="15" t="s">
        <v>26</v>
      </c>
      <c r="H1" s="16"/>
      <c r="I1" s="14" t="s">
        <v>27</v>
      </c>
      <c r="J1" s="14"/>
      <c r="K1" s="15" t="s">
        <v>28</v>
      </c>
      <c r="L1" s="16"/>
      <c r="M1" s="14" t="s">
        <v>29</v>
      </c>
      <c r="N1" s="14"/>
      <c r="O1" s="19"/>
    </row>
    <row r="2" spans="1:15" s="2" customFormat="1" ht="17.100000000000001" customHeight="1" x14ac:dyDescent="0.25">
      <c r="A2" s="11" t="s">
        <v>0</v>
      </c>
      <c r="B2" s="12" t="s">
        <v>30</v>
      </c>
      <c r="C2" s="17" t="s">
        <v>1</v>
      </c>
      <c r="D2" s="18" t="s">
        <v>22</v>
      </c>
      <c r="E2" s="12" t="s">
        <v>1</v>
      </c>
      <c r="F2" s="12" t="s">
        <v>22</v>
      </c>
      <c r="G2" s="17" t="s">
        <v>1</v>
      </c>
      <c r="H2" s="18" t="s">
        <v>22</v>
      </c>
      <c r="I2" s="12" t="s">
        <v>1</v>
      </c>
      <c r="J2" s="12" t="s">
        <v>22</v>
      </c>
      <c r="K2" s="17" t="s">
        <v>1</v>
      </c>
      <c r="L2" s="18" t="s">
        <v>22</v>
      </c>
      <c r="M2" s="12" t="s">
        <v>1</v>
      </c>
      <c r="N2" s="12" t="s">
        <v>22</v>
      </c>
      <c r="O2" s="17" t="s">
        <v>23</v>
      </c>
    </row>
    <row r="3" spans="1:15" ht="17.100000000000001" customHeight="1" x14ac:dyDescent="0.25">
      <c r="A3" s="3" t="s">
        <v>2</v>
      </c>
      <c r="B3" s="1">
        <v>350</v>
      </c>
      <c r="C3" s="1">
        <v>4</v>
      </c>
      <c r="D3" s="1">
        <f>$B$3*C3</f>
        <v>1400</v>
      </c>
      <c r="E3" s="1">
        <v>0</v>
      </c>
      <c r="F3" s="1">
        <f>$B$3*E3</f>
        <v>0</v>
      </c>
      <c r="G3" s="1">
        <v>4</v>
      </c>
      <c r="H3" s="1">
        <f>$B$3*G3</f>
        <v>1400</v>
      </c>
      <c r="I3" s="1">
        <v>0</v>
      </c>
      <c r="J3" s="1">
        <f>$B$3*I3</f>
        <v>0</v>
      </c>
      <c r="K3" s="1">
        <v>0</v>
      </c>
      <c r="L3" s="1">
        <f>$B$3*K3</f>
        <v>0</v>
      </c>
      <c r="M3" s="1">
        <v>0</v>
      </c>
      <c r="N3" s="1">
        <f>$B$3*M3</f>
        <v>0</v>
      </c>
      <c r="O3" s="4">
        <f>SUM(D3,F3,H3,J3,L3,N3)</f>
        <v>2800</v>
      </c>
    </row>
    <row r="4" spans="1:15" ht="17.100000000000001" customHeight="1" x14ac:dyDescent="0.25">
      <c r="A4" s="3" t="s">
        <v>3</v>
      </c>
      <c r="B4" s="1">
        <v>1500</v>
      </c>
      <c r="C4" s="1">
        <v>25</v>
      </c>
      <c r="D4" s="4">
        <f>$B$4*C4</f>
        <v>37500</v>
      </c>
      <c r="E4" s="1">
        <v>0</v>
      </c>
      <c r="F4" s="4">
        <f>$B$4*E4</f>
        <v>0</v>
      </c>
      <c r="G4" s="1">
        <v>25</v>
      </c>
      <c r="H4" s="4">
        <f>$B$4*G4</f>
        <v>37500</v>
      </c>
      <c r="I4" s="1">
        <v>0</v>
      </c>
      <c r="J4" s="4">
        <f>$B$4*I4</f>
        <v>0</v>
      </c>
      <c r="K4" s="1">
        <v>0</v>
      </c>
      <c r="L4" s="4">
        <f>$B$4*K4</f>
        <v>0</v>
      </c>
      <c r="M4" s="1">
        <v>0</v>
      </c>
      <c r="N4" s="4">
        <f>$B$4*M4</f>
        <v>0</v>
      </c>
      <c r="O4" s="4">
        <f t="shared" ref="O4:O24" si="0">SUM(D4,F4,H4,J4,L4,N4)</f>
        <v>75000</v>
      </c>
    </row>
    <row r="5" spans="1:15" ht="17.100000000000001" customHeight="1" x14ac:dyDescent="0.25">
      <c r="A5" s="3" t="s">
        <v>31</v>
      </c>
      <c r="B5" s="1">
        <v>1000</v>
      </c>
      <c r="C5" s="1">
        <v>50</v>
      </c>
      <c r="D5" s="4">
        <f>$B$5*C5</f>
        <v>50000</v>
      </c>
      <c r="E5" s="1">
        <v>10</v>
      </c>
      <c r="F5" s="4">
        <f>$B$5*E5</f>
        <v>10000</v>
      </c>
      <c r="G5" s="1">
        <v>10</v>
      </c>
      <c r="H5" s="4">
        <f>$B$5*G5</f>
        <v>10000</v>
      </c>
      <c r="I5" s="1">
        <v>10</v>
      </c>
      <c r="J5" s="4">
        <f>$B$5*I5</f>
        <v>10000</v>
      </c>
      <c r="K5" s="1">
        <v>10</v>
      </c>
      <c r="L5" s="4">
        <f>$B$5*K5</f>
        <v>10000</v>
      </c>
      <c r="M5" s="1">
        <v>50</v>
      </c>
      <c r="N5" s="4">
        <f>$B$5*M5</f>
        <v>50000</v>
      </c>
      <c r="O5" s="4">
        <f t="shared" si="0"/>
        <v>140000</v>
      </c>
    </row>
    <row r="6" spans="1:15" ht="17.100000000000001" customHeight="1" x14ac:dyDescent="0.25">
      <c r="A6" s="3" t="s">
        <v>32</v>
      </c>
      <c r="B6" s="1">
        <v>3000</v>
      </c>
      <c r="C6" s="1">
        <v>50</v>
      </c>
      <c r="D6" s="4">
        <f>$B$6*C6</f>
        <v>150000</v>
      </c>
      <c r="E6" s="1">
        <v>50</v>
      </c>
      <c r="F6" s="4">
        <f>$B$6*E6</f>
        <v>150000</v>
      </c>
      <c r="G6" s="1">
        <v>0</v>
      </c>
      <c r="H6" s="4">
        <f>$B$6*G6</f>
        <v>0</v>
      </c>
      <c r="I6" s="1">
        <v>50</v>
      </c>
      <c r="J6" s="4">
        <f>$B$6*I6</f>
        <v>150000</v>
      </c>
      <c r="K6" s="1">
        <v>50</v>
      </c>
      <c r="L6" s="4">
        <f>$B$6*K6</f>
        <v>150000</v>
      </c>
      <c r="M6" s="1">
        <v>0</v>
      </c>
      <c r="N6" s="4">
        <f>$B$6*M6</f>
        <v>0</v>
      </c>
      <c r="O6" s="4">
        <f t="shared" si="0"/>
        <v>600000</v>
      </c>
    </row>
    <row r="7" spans="1:15" ht="17.100000000000001" customHeight="1" x14ac:dyDescent="0.25">
      <c r="A7" s="3" t="s">
        <v>33</v>
      </c>
      <c r="B7" s="1">
        <v>2500</v>
      </c>
      <c r="C7" s="1">
        <v>50</v>
      </c>
      <c r="D7" s="4">
        <f>$B$7*C7</f>
        <v>125000</v>
      </c>
      <c r="E7" s="1">
        <v>50</v>
      </c>
      <c r="F7" s="4">
        <f>$B$7*E7</f>
        <v>125000</v>
      </c>
      <c r="G7" s="1">
        <v>0</v>
      </c>
      <c r="H7" s="4">
        <f>$B$7*G7</f>
        <v>0</v>
      </c>
      <c r="I7" s="1">
        <v>0</v>
      </c>
      <c r="J7" s="4">
        <f>$B$7*I7</f>
        <v>0</v>
      </c>
      <c r="K7" s="1">
        <v>0</v>
      </c>
      <c r="L7" s="4">
        <f>$B$7*K7</f>
        <v>0</v>
      </c>
      <c r="M7" s="1">
        <v>0</v>
      </c>
      <c r="N7" s="4">
        <f>$B$7*M7</f>
        <v>0</v>
      </c>
      <c r="O7" s="4">
        <f t="shared" si="0"/>
        <v>250000</v>
      </c>
    </row>
    <row r="8" spans="1:15" ht="17.100000000000001" customHeight="1" x14ac:dyDescent="0.25">
      <c r="A8" s="3" t="s">
        <v>4</v>
      </c>
      <c r="B8" s="1">
        <v>10000</v>
      </c>
      <c r="C8" s="1">
        <v>2</v>
      </c>
      <c r="D8" s="4">
        <f>$B$8*C8</f>
        <v>20000</v>
      </c>
      <c r="E8" s="1">
        <v>2</v>
      </c>
      <c r="F8" s="4">
        <f>$B$8*E8</f>
        <v>20000</v>
      </c>
      <c r="G8" s="1">
        <v>2</v>
      </c>
      <c r="H8" s="4">
        <f>$B$8*G8</f>
        <v>20000</v>
      </c>
      <c r="I8" s="1">
        <v>2</v>
      </c>
      <c r="J8" s="4">
        <f>$B$8*I8</f>
        <v>20000</v>
      </c>
      <c r="K8" s="1">
        <v>2</v>
      </c>
      <c r="L8" s="4">
        <f>$B$8*K8</f>
        <v>20000</v>
      </c>
      <c r="M8" s="1">
        <v>2</v>
      </c>
      <c r="N8" s="4">
        <f>$B$8*M8</f>
        <v>20000</v>
      </c>
      <c r="O8" s="4">
        <f t="shared" si="0"/>
        <v>120000</v>
      </c>
    </row>
    <row r="9" spans="1:15" ht="17.100000000000001" customHeight="1" x14ac:dyDescent="0.25">
      <c r="A9" s="3" t="s">
        <v>5</v>
      </c>
      <c r="B9" s="1">
        <v>1000</v>
      </c>
      <c r="C9" s="1">
        <v>10</v>
      </c>
      <c r="D9" s="4">
        <f>$B$9*C9</f>
        <v>10000</v>
      </c>
      <c r="E9" s="1">
        <v>10</v>
      </c>
      <c r="F9" s="4">
        <f>$B$9*E9</f>
        <v>10000</v>
      </c>
      <c r="G9" s="1">
        <v>0</v>
      </c>
      <c r="H9" s="4">
        <f>$B$9*G9</f>
        <v>0</v>
      </c>
      <c r="I9" s="1">
        <v>10</v>
      </c>
      <c r="J9" s="4">
        <f>$B$9*I9</f>
        <v>10000</v>
      </c>
      <c r="K9" s="1">
        <v>10</v>
      </c>
      <c r="L9" s="4">
        <f>$B$9*K9</f>
        <v>10000</v>
      </c>
      <c r="M9" s="1">
        <v>0</v>
      </c>
      <c r="N9" s="4">
        <f>$B$9*M9</f>
        <v>0</v>
      </c>
      <c r="O9" s="4">
        <f t="shared" si="0"/>
        <v>40000</v>
      </c>
    </row>
    <row r="10" spans="1:15" ht="17.100000000000001" customHeight="1" x14ac:dyDescent="0.25">
      <c r="A10" s="3" t="s">
        <v>6</v>
      </c>
      <c r="B10" s="1">
        <v>10000</v>
      </c>
      <c r="C10" s="1">
        <v>0</v>
      </c>
      <c r="D10" s="4">
        <f>$B$10*C10</f>
        <v>0</v>
      </c>
      <c r="E10" s="1">
        <v>0</v>
      </c>
      <c r="F10" s="4">
        <f>$B$10*E10</f>
        <v>0</v>
      </c>
      <c r="G10" s="1">
        <v>50</v>
      </c>
      <c r="H10" s="4">
        <f>$B$10*G10</f>
        <v>500000</v>
      </c>
      <c r="I10" s="1">
        <v>0</v>
      </c>
      <c r="J10" s="4">
        <f>$B$10*I10</f>
        <v>0</v>
      </c>
      <c r="K10" s="1">
        <v>0</v>
      </c>
      <c r="L10" s="4">
        <f>$B$10*K10</f>
        <v>0</v>
      </c>
      <c r="M10" s="1">
        <v>0</v>
      </c>
      <c r="N10" s="4">
        <f>$B$10*M10</f>
        <v>0</v>
      </c>
      <c r="O10" s="4">
        <f t="shared" si="0"/>
        <v>500000</v>
      </c>
    </row>
    <row r="11" spans="1:15" ht="17.100000000000001" customHeight="1" x14ac:dyDescent="0.25">
      <c r="A11" s="3" t="s">
        <v>7</v>
      </c>
      <c r="B11" s="1">
        <v>150000</v>
      </c>
      <c r="C11" s="1">
        <v>0</v>
      </c>
      <c r="D11" s="4">
        <f>$B$11*C11</f>
        <v>0</v>
      </c>
      <c r="E11" s="1">
        <v>0</v>
      </c>
      <c r="F11" s="4">
        <f>$B$11*E11</f>
        <v>0</v>
      </c>
      <c r="G11" s="1">
        <v>0</v>
      </c>
      <c r="H11" s="4">
        <f>$B$11*G11</f>
        <v>0</v>
      </c>
      <c r="I11" s="1">
        <v>10</v>
      </c>
      <c r="J11" s="4">
        <f>$B$11*I11</f>
        <v>1500000</v>
      </c>
      <c r="K11" s="1">
        <v>0</v>
      </c>
      <c r="L11" s="4">
        <f>$B$11*K11</f>
        <v>0</v>
      </c>
      <c r="M11" s="1">
        <v>0</v>
      </c>
      <c r="N11" s="4">
        <f>$B$11*M11</f>
        <v>0</v>
      </c>
      <c r="O11" s="4">
        <f t="shared" si="0"/>
        <v>1500000</v>
      </c>
    </row>
    <row r="12" spans="1:15" ht="17.100000000000001" customHeight="1" x14ac:dyDescent="0.25">
      <c r="A12" s="3" t="s">
        <v>8</v>
      </c>
      <c r="B12" s="1">
        <v>30000</v>
      </c>
      <c r="C12" s="1">
        <v>0</v>
      </c>
      <c r="D12" s="4">
        <f>$B$12*C12</f>
        <v>0</v>
      </c>
      <c r="E12" s="1">
        <v>0</v>
      </c>
      <c r="F12" s="4">
        <f>$B$12*E12</f>
        <v>0</v>
      </c>
      <c r="G12" s="1">
        <v>1</v>
      </c>
      <c r="H12" s="4">
        <f>$B$12*G12</f>
        <v>30000</v>
      </c>
      <c r="I12" s="1">
        <v>1</v>
      </c>
      <c r="J12" s="4">
        <f>$B$12*I12</f>
        <v>30000</v>
      </c>
      <c r="K12" s="1">
        <v>1</v>
      </c>
      <c r="L12" s="4">
        <f>$B$12*K12</f>
        <v>30000</v>
      </c>
      <c r="M12" s="1">
        <v>1</v>
      </c>
      <c r="N12" s="4">
        <f>$B$12*M12</f>
        <v>30000</v>
      </c>
      <c r="O12" s="4">
        <f t="shared" si="0"/>
        <v>120000</v>
      </c>
    </row>
    <row r="13" spans="1:15" ht="17.100000000000001" customHeight="1" x14ac:dyDescent="0.25">
      <c r="A13" s="3" t="s">
        <v>9</v>
      </c>
      <c r="B13" s="1">
        <v>50000</v>
      </c>
      <c r="C13" s="1">
        <v>1</v>
      </c>
      <c r="D13" s="4">
        <f>$B$13*C13</f>
        <v>50000</v>
      </c>
      <c r="E13" s="1">
        <v>1</v>
      </c>
      <c r="F13" s="4">
        <f>$B$13*E13</f>
        <v>50000</v>
      </c>
      <c r="G13" s="1">
        <v>0</v>
      </c>
      <c r="H13" s="4">
        <f>$B$13*G13</f>
        <v>0</v>
      </c>
      <c r="I13" s="1">
        <v>0</v>
      </c>
      <c r="J13" s="4">
        <f>$B$13*I13</f>
        <v>0</v>
      </c>
      <c r="K13" s="1">
        <v>0</v>
      </c>
      <c r="L13" s="4">
        <f>$B$13*K13</f>
        <v>0</v>
      </c>
      <c r="M13" s="1">
        <v>0</v>
      </c>
      <c r="N13" s="4">
        <f>$B$13*M13</f>
        <v>0</v>
      </c>
      <c r="O13" s="4">
        <f t="shared" si="0"/>
        <v>100000</v>
      </c>
    </row>
    <row r="14" spans="1:15" ht="17.100000000000001" customHeight="1" x14ac:dyDescent="0.25">
      <c r="A14" s="3" t="s">
        <v>10</v>
      </c>
      <c r="B14" s="1">
        <v>100</v>
      </c>
      <c r="C14" s="6"/>
      <c r="D14" s="4">
        <f>$B$4*C14</f>
        <v>0</v>
      </c>
      <c r="E14" s="1">
        <v>100</v>
      </c>
      <c r="F14" s="4">
        <f>$B$4*E14</f>
        <v>150000</v>
      </c>
      <c r="G14" s="1">
        <v>100</v>
      </c>
      <c r="H14" s="4">
        <f>$B$4*G14</f>
        <v>150000</v>
      </c>
      <c r="I14" s="1">
        <v>50</v>
      </c>
      <c r="J14" s="4">
        <f>$B$4*I14</f>
        <v>75000</v>
      </c>
      <c r="K14" s="1">
        <v>50</v>
      </c>
      <c r="L14" s="4">
        <f>$B$4*K14</f>
        <v>75000</v>
      </c>
      <c r="M14" s="1">
        <v>0</v>
      </c>
      <c r="N14" s="4">
        <f>$B$4*M14</f>
        <v>0</v>
      </c>
      <c r="O14" s="4">
        <f t="shared" si="0"/>
        <v>450000</v>
      </c>
    </row>
    <row r="15" spans="1:15" ht="17.100000000000001" customHeight="1" x14ac:dyDescent="0.25">
      <c r="A15" s="3" t="s">
        <v>11</v>
      </c>
      <c r="B15" s="1">
        <v>100</v>
      </c>
      <c r="C15" s="1">
        <v>100</v>
      </c>
      <c r="D15" s="4">
        <f>$B$15*C15</f>
        <v>10000</v>
      </c>
      <c r="E15" s="1">
        <v>100</v>
      </c>
      <c r="F15" s="4">
        <f>$B$15*E15</f>
        <v>10000</v>
      </c>
      <c r="G15" s="1">
        <v>100</v>
      </c>
      <c r="H15" s="4">
        <f>$B$15*G15</f>
        <v>10000</v>
      </c>
      <c r="I15" s="1">
        <v>100</v>
      </c>
      <c r="J15" s="4">
        <f>$B$15*I15</f>
        <v>10000</v>
      </c>
      <c r="K15" s="1">
        <v>100</v>
      </c>
      <c r="L15" s="4">
        <f>$B$15*K15</f>
        <v>10000</v>
      </c>
      <c r="M15" s="1">
        <v>100</v>
      </c>
      <c r="N15" s="4">
        <f>$B$15*M15</f>
        <v>10000</v>
      </c>
      <c r="O15" s="4">
        <f t="shared" si="0"/>
        <v>60000</v>
      </c>
    </row>
    <row r="16" spans="1:15" ht="17.100000000000001" customHeight="1" x14ac:dyDescent="0.25">
      <c r="A16" s="3" t="s">
        <v>12</v>
      </c>
      <c r="B16" s="1">
        <v>10000</v>
      </c>
      <c r="C16" s="1">
        <v>2</v>
      </c>
      <c r="D16" s="4">
        <f>$B$16*C16</f>
        <v>20000</v>
      </c>
      <c r="E16" s="1">
        <v>2</v>
      </c>
      <c r="F16" s="4">
        <f>$B$16*E16</f>
        <v>20000</v>
      </c>
      <c r="G16" s="1">
        <v>2</v>
      </c>
      <c r="H16" s="4">
        <f>$B$16*G16</f>
        <v>20000</v>
      </c>
      <c r="I16" s="1">
        <v>10</v>
      </c>
      <c r="J16" s="4">
        <f>$B$16*I16</f>
        <v>100000</v>
      </c>
      <c r="K16" s="1">
        <v>10</v>
      </c>
      <c r="L16" s="4">
        <f>$B$16*K16</f>
        <v>100000</v>
      </c>
      <c r="M16" s="1">
        <v>30</v>
      </c>
      <c r="N16" s="4">
        <f>$B$16*M16</f>
        <v>300000</v>
      </c>
      <c r="O16" s="4">
        <f t="shared" si="0"/>
        <v>560000</v>
      </c>
    </row>
    <row r="17" spans="1:15" ht="17.100000000000001" customHeight="1" x14ac:dyDescent="0.25">
      <c r="A17" s="3" t="s">
        <v>13</v>
      </c>
      <c r="B17" s="1">
        <v>150</v>
      </c>
      <c r="C17" s="1">
        <v>50</v>
      </c>
      <c r="D17" s="4">
        <f>$B$17*C17</f>
        <v>7500</v>
      </c>
      <c r="E17" s="1">
        <v>0</v>
      </c>
      <c r="F17" s="4">
        <f>$B$17*E17</f>
        <v>0</v>
      </c>
      <c r="G17" s="1">
        <v>0</v>
      </c>
      <c r="H17" s="4">
        <f>$B$17*G17</f>
        <v>0</v>
      </c>
      <c r="I17" s="1">
        <v>0</v>
      </c>
      <c r="J17" s="4">
        <f>$B$17*I17</f>
        <v>0</v>
      </c>
      <c r="K17" s="1">
        <v>0</v>
      </c>
      <c r="L17" s="4">
        <f>$B$17*K17</f>
        <v>0</v>
      </c>
      <c r="M17" s="1">
        <v>250</v>
      </c>
      <c r="N17" s="4">
        <f>$B$17*M17</f>
        <v>37500</v>
      </c>
      <c r="O17" s="4">
        <f t="shared" si="0"/>
        <v>45000</v>
      </c>
    </row>
    <row r="18" spans="1:15" ht="17.100000000000001" customHeight="1" x14ac:dyDescent="0.25">
      <c r="A18" s="3" t="s">
        <v>14</v>
      </c>
      <c r="B18" s="1">
        <v>5000</v>
      </c>
      <c r="C18" s="1">
        <v>0</v>
      </c>
      <c r="D18" s="4">
        <f>$B$18*C18</f>
        <v>0</v>
      </c>
      <c r="E18" s="1">
        <v>10</v>
      </c>
      <c r="F18" s="4">
        <f>$B$18*E18</f>
        <v>50000</v>
      </c>
      <c r="G18" s="1">
        <v>0</v>
      </c>
      <c r="H18" s="4">
        <f>$B$18*G18</f>
        <v>0</v>
      </c>
      <c r="I18" s="1">
        <v>50</v>
      </c>
      <c r="J18" s="4">
        <f>$B$18*I18</f>
        <v>250000</v>
      </c>
      <c r="K18" s="1">
        <v>200</v>
      </c>
      <c r="L18" s="4">
        <f>$B$18*K18</f>
        <v>1000000</v>
      </c>
      <c r="M18" s="1">
        <v>0</v>
      </c>
      <c r="N18" s="4">
        <f>$B$18*M18</f>
        <v>0</v>
      </c>
      <c r="O18" s="4">
        <f t="shared" si="0"/>
        <v>1300000</v>
      </c>
    </row>
    <row r="19" spans="1:15" ht="17.100000000000001" customHeight="1" x14ac:dyDescent="0.25">
      <c r="A19" s="3" t="s">
        <v>15</v>
      </c>
      <c r="B19" s="1">
        <v>1500</v>
      </c>
      <c r="C19" s="1">
        <v>0</v>
      </c>
      <c r="D19" s="4">
        <f>$B$19*C19</f>
        <v>0</v>
      </c>
      <c r="E19" s="1">
        <v>0</v>
      </c>
      <c r="F19" s="4">
        <f>$B$19*E19</f>
        <v>0</v>
      </c>
      <c r="G19" s="1">
        <v>300</v>
      </c>
      <c r="H19" s="4">
        <f>$B$19*G19</f>
        <v>450000</v>
      </c>
      <c r="I19" s="1">
        <v>0</v>
      </c>
      <c r="J19" s="4">
        <f>$B$19*I19</f>
        <v>0</v>
      </c>
      <c r="K19" s="1">
        <v>0</v>
      </c>
      <c r="L19" s="4">
        <f>$B$19*K19</f>
        <v>0</v>
      </c>
      <c r="M19" s="1">
        <v>700</v>
      </c>
      <c r="N19" s="4">
        <f>$B$19*M19</f>
        <v>1050000</v>
      </c>
      <c r="O19" s="4">
        <f t="shared" si="0"/>
        <v>1500000</v>
      </c>
    </row>
    <row r="20" spans="1:15" ht="17.100000000000001" customHeight="1" x14ac:dyDescent="0.25">
      <c r="A20" s="3" t="s">
        <v>16</v>
      </c>
      <c r="B20" s="1">
        <v>10000</v>
      </c>
      <c r="C20" s="1">
        <v>0</v>
      </c>
      <c r="D20" s="4">
        <f>$B$20*C20</f>
        <v>0</v>
      </c>
      <c r="E20" s="1">
        <v>0</v>
      </c>
      <c r="F20" s="4">
        <f>$B$20*E20</f>
        <v>0</v>
      </c>
      <c r="G20" s="1">
        <v>0</v>
      </c>
      <c r="H20" s="4">
        <f>$B$20*G20</f>
        <v>0</v>
      </c>
      <c r="I20" s="1">
        <v>10</v>
      </c>
      <c r="J20" s="4">
        <f>$B$20*I20</f>
        <v>100000</v>
      </c>
      <c r="K20" s="1">
        <v>0</v>
      </c>
      <c r="L20" s="4">
        <f>$B$20*K20</f>
        <v>0</v>
      </c>
      <c r="M20" s="1">
        <v>0</v>
      </c>
      <c r="N20" s="4">
        <f>$B$20*M20</f>
        <v>0</v>
      </c>
      <c r="O20" s="4">
        <f t="shared" si="0"/>
        <v>100000</v>
      </c>
    </row>
    <row r="21" spans="1:15" ht="17.100000000000001" customHeight="1" x14ac:dyDescent="0.25">
      <c r="A21" s="3" t="s">
        <v>17</v>
      </c>
      <c r="B21" s="1">
        <v>8000</v>
      </c>
      <c r="C21" s="1">
        <v>0</v>
      </c>
      <c r="D21" s="4">
        <f>$B$21*C21</f>
        <v>0</v>
      </c>
      <c r="E21" s="1">
        <v>0</v>
      </c>
      <c r="F21" s="4">
        <f>$B$21*E21</f>
        <v>0</v>
      </c>
      <c r="G21" s="1">
        <v>2</v>
      </c>
      <c r="H21" s="4">
        <f>$B$21*G21</f>
        <v>16000</v>
      </c>
      <c r="I21" s="1">
        <v>0</v>
      </c>
      <c r="J21" s="4">
        <f>$B$21*I21</f>
        <v>0</v>
      </c>
      <c r="K21" s="1">
        <v>250</v>
      </c>
      <c r="L21" s="4">
        <f>$B$21*K21</f>
        <v>2000000</v>
      </c>
      <c r="M21" s="1">
        <v>0</v>
      </c>
      <c r="N21" s="4">
        <f>$B$21*M21</f>
        <v>0</v>
      </c>
      <c r="O21" s="4">
        <f t="shared" si="0"/>
        <v>2016000</v>
      </c>
    </row>
    <row r="22" spans="1:15" ht="17.100000000000001" customHeight="1" x14ac:dyDescent="0.25">
      <c r="A22" s="3" t="s">
        <v>18</v>
      </c>
      <c r="B22" s="1">
        <v>75</v>
      </c>
      <c r="C22" s="1">
        <v>25</v>
      </c>
      <c r="D22" s="4">
        <f>$B$22*C22</f>
        <v>1875</v>
      </c>
      <c r="E22" s="1">
        <v>50</v>
      </c>
      <c r="F22" s="4">
        <f>$B$22*E22</f>
        <v>3750</v>
      </c>
      <c r="G22" s="1">
        <v>200</v>
      </c>
      <c r="H22" s="4">
        <f>$B$22*G22</f>
        <v>15000</v>
      </c>
      <c r="I22" s="1">
        <v>50</v>
      </c>
      <c r="J22" s="4">
        <f>$B$22*I22</f>
        <v>3750</v>
      </c>
      <c r="K22" s="1">
        <v>50</v>
      </c>
      <c r="L22" s="4">
        <f>$B$22*K22</f>
        <v>3750</v>
      </c>
      <c r="M22" s="1">
        <v>200</v>
      </c>
      <c r="N22" s="4">
        <f>$B$22*M22</f>
        <v>15000</v>
      </c>
      <c r="O22" s="4">
        <f t="shared" si="0"/>
        <v>43125</v>
      </c>
    </row>
    <row r="23" spans="1:15" ht="17.100000000000001" customHeight="1" x14ac:dyDescent="0.25">
      <c r="A23" s="3" t="s">
        <v>19</v>
      </c>
      <c r="B23" s="1">
        <v>250000</v>
      </c>
      <c r="C23" s="1">
        <v>0</v>
      </c>
      <c r="D23" s="4">
        <f>$B$23*C23</f>
        <v>0</v>
      </c>
      <c r="E23" s="1">
        <v>0</v>
      </c>
      <c r="F23" s="4">
        <f>$B$23*E23</f>
        <v>0</v>
      </c>
      <c r="G23" s="1">
        <v>0</v>
      </c>
      <c r="H23" s="4">
        <f>$B$23*G23</f>
        <v>0</v>
      </c>
      <c r="I23" s="1">
        <v>0</v>
      </c>
      <c r="J23" s="4">
        <f>$B$23*I23</f>
        <v>0</v>
      </c>
      <c r="K23" s="1">
        <v>10</v>
      </c>
      <c r="L23" s="4">
        <f>$B$23*K23</f>
        <v>2500000</v>
      </c>
      <c r="M23" s="1">
        <v>0</v>
      </c>
      <c r="N23" s="4">
        <f>$B$23*M23</f>
        <v>0</v>
      </c>
      <c r="O23" s="4">
        <f t="shared" si="0"/>
        <v>2500000</v>
      </c>
    </row>
    <row r="24" spans="1:15" ht="17.100000000000001" customHeight="1" x14ac:dyDescent="0.25">
      <c r="A24" s="3" t="s">
        <v>20</v>
      </c>
      <c r="B24" s="1">
        <v>1500</v>
      </c>
      <c r="C24" s="6">
        <v>0</v>
      </c>
      <c r="D24" s="4">
        <f>$B$24*C24</f>
        <v>0</v>
      </c>
      <c r="E24" s="6">
        <v>0</v>
      </c>
      <c r="F24" s="4">
        <f>$B$24*E24</f>
        <v>0</v>
      </c>
      <c r="G24" s="6">
        <v>0</v>
      </c>
      <c r="H24" s="4">
        <f>$B$24*G24</f>
        <v>0</v>
      </c>
      <c r="I24" s="6">
        <v>0</v>
      </c>
      <c r="J24" s="4">
        <f>$B$24*I24</f>
        <v>0</v>
      </c>
      <c r="K24" s="6">
        <v>0</v>
      </c>
      <c r="L24" s="4">
        <f>$B$24*K24</f>
        <v>0</v>
      </c>
      <c r="M24" s="1">
        <v>10</v>
      </c>
      <c r="N24" s="4">
        <f>$B$24*M24</f>
        <v>15000</v>
      </c>
      <c r="O24" s="4">
        <f t="shared" si="0"/>
        <v>15000</v>
      </c>
    </row>
    <row r="25" spans="1:15" s="7" customFormat="1" ht="17.100000000000001" customHeight="1" x14ac:dyDescent="0.25">
      <c r="A25" s="8" t="s">
        <v>21</v>
      </c>
      <c r="B25" s="9"/>
      <c r="C25" s="9"/>
      <c r="D25" s="10">
        <f>SUM(D3:D24)</f>
        <v>483275</v>
      </c>
      <c r="E25" s="9"/>
      <c r="F25" s="10">
        <f>SUM(F3:F24)</f>
        <v>598750</v>
      </c>
      <c r="G25" s="9"/>
      <c r="H25" s="10">
        <f>SUM(H3:H24)</f>
        <v>1259900</v>
      </c>
      <c r="I25" s="9"/>
      <c r="J25" s="10">
        <f>SUM(J3:J24)</f>
        <v>2258750</v>
      </c>
      <c r="K25" s="9"/>
      <c r="L25" s="10">
        <f>SUM(L3:L24)</f>
        <v>5908750</v>
      </c>
      <c r="M25" s="9"/>
      <c r="N25" s="10">
        <f>SUM(N3:N24)</f>
        <v>1527500</v>
      </c>
      <c r="O25" s="10">
        <f>SUM(O3:O24)</f>
        <v>12036925</v>
      </c>
    </row>
  </sheetData>
  <mergeCells count="6"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80" zoomScaleNormal="80" workbookViewId="0">
      <selection activeCell="U19" sqref="U19"/>
    </sheetView>
  </sheetViews>
  <sheetFormatPr defaultRowHeight="15" x14ac:dyDescent="0.25"/>
  <cols>
    <col min="1" max="1" width="42.140625" style="5" bestFit="1" customWidth="1"/>
    <col min="2" max="2" width="10" style="5" customWidth="1"/>
    <col min="3" max="3" width="6" style="5" customWidth="1"/>
    <col min="4" max="4" width="11" style="5" customWidth="1"/>
    <col min="5" max="5" width="6" style="5" customWidth="1"/>
    <col min="6" max="6" width="11" style="5" customWidth="1"/>
    <col min="7" max="7" width="6" style="5" customWidth="1"/>
    <col min="8" max="8" width="11.28515625" style="5" bestFit="1" customWidth="1"/>
    <col min="9" max="9" width="6" style="5" customWidth="1"/>
    <col min="10" max="10" width="11.28515625" style="5" bestFit="1" customWidth="1"/>
    <col min="11" max="11" width="6" style="5" customWidth="1"/>
    <col min="12" max="12" width="11.28515625" style="5" bestFit="1" customWidth="1"/>
    <col min="13" max="13" width="6" style="5" customWidth="1"/>
    <col min="14" max="14" width="11.28515625" style="5" bestFit="1" customWidth="1"/>
    <col min="15" max="15" width="13.85546875" style="5" customWidth="1"/>
    <col min="16" max="16" width="9.140625" style="5"/>
    <col min="17" max="17" width="12.42578125" style="5" hidden="1" customWidth="1"/>
    <col min="18" max="16384" width="9.140625" style="5"/>
  </cols>
  <sheetData>
    <row r="1" spans="1:17" ht="18.75" x14ac:dyDescent="0.3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x14ac:dyDescent="0.25">
      <c r="A2" s="13"/>
      <c r="B2" s="20" t="s">
        <v>48</v>
      </c>
      <c r="C2" s="22" t="s">
        <v>24</v>
      </c>
      <c r="D2" s="23"/>
      <c r="E2" s="14" t="s">
        <v>25</v>
      </c>
      <c r="F2" s="14"/>
      <c r="G2" s="22" t="s">
        <v>26</v>
      </c>
      <c r="H2" s="23"/>
      <c r="I2" s="14" t="s">
        <v>27</v>
      </c>
      <c r="J2" s="14"/>
      <c r="K2" s="22" t="s">
        <v>28</v>
      </c>
      <c r="L2" s="23"/>
      <c r="M2" s="14" t="s">
        <v>29</v>
      </c>
      <c r="N2" s="14"/>
      <c r="O2" s="32"/>
    </row>
    <row r="3" spans="1:17" s="2" customFormat="1" ht="17.100000000000001" customHeight="1" x14ac:dyDescent="0.25">
      <c r="A3" s="11" t="s">
        <v>0</v>
      </c>
      <c r="B3" s="12" t="s">
        <v>49</v>
      </c>
      <c r="C3" s="24" t="s">
        <v>1</v>
      </c>
      <c r="D3" s="25" t="s">
        <v>22</v>
      </c>
      <c r="E3" s="12" t="s">
        <v>1</v>
      </c>
      <c r="F3" s="12" t="s">
        <v>22</v>
      </c>
      <c r="G3" s="24" t="s">
        <v>1</v>
      </c>
      <c r="H3" s="25" t="s">
        <v>22</v>
      </c>
      <c r="I3" s="12" t="s">
        <v>1</v>
      </c>
      <c r="J3" s="12" t="s">
        <v>22</v>
      </c>
      <c r="K3" s="24" t="s">
        <v>1</v>
      </c>
      <c r="L3" s="25" t="s">
        <v>22</v>
      </c>
      <c r="M3" s="12" t="s">
        <v>1</v>
      </c>
      <c r="N3" s="12" t="s">
        <v>22</v>
      </c>
      <c r="O3" s="24" t="s">
        <v>23</v>
      </c>
    </row>
    <row r="4" spans="1:17" ht="17.100000000000001" customHeight="1" x14ac:dyDescent="0.25">
      <c r="A4" s="3" t="s">
        <v>2</v>
      </c>
      <c r="B4" s="1">
        <v>350</v>
      </c>
      <c r="C4" s="26">
        <v>4</v>
      </c>
      <c r="D4" s="27">
        <f>$B$4*C4</f>
        <v>1400</v>
      </c>
      <c r="E4" s="1">
        <v>0</v>
      </c>
      <c r="F4" s="1">
        <f>$B$4*E4</f>
        <v>0</v>
      </c>
      <c r="G4" s="26">
        <v>4</v>
      </c>
      <c r="H4" s="27">
        <f>$B$4*G4</f>
        <v>1400</v>
      </c>
      <c r="I4" s="1">
        <v>0</v>
      </c>
      <c r="J4" s="1">
        <f>$B$4*I4</f>
        <v>0</v>
      </c>
      <c r="K4" s="26">
        <v>0</v>
      </c>
      <c r="L4" s="27">
        <f>$B$4*K4</f>
        <v>0</v>
      </c>
      <c r="M4" s="1">
        <v>0</v>
      </c>
      <c r="N4" s="1">
        <f>$B$4*M4</f>
        <v>0</v>
      </c>
      <c r="O4" s="33">
        <f>SUM(D4,F4,H4,J4,L4,N4)</f>
        <v>2800</v>
      </c>
      <c r="Q4" s="5" t="s">
        <v>38</v>
      </c>
    </row>
    <row r="5" spans="1:17" ht="17.100000000000001" customHeight="1" x14ac:dyDescent="0.25">
      <c r="A5" s="3" t="s">
        <v>3</v>
      </c>
      <c r="B5" s="1">
        <v>1500</v>
      </c>
      <c r="C5" s="26">
        <v>25</v>
      </c>
      <c r="D5" s="28">
        <f>$B$5*C5</f>
        <v>37500</v>
      </c>
      <c r="E5" s="1">
        <v>0</v>
      </c>
      <c r="F5" s="4">
        <f>$B$5*E5</f>
        <v>0</v>
      </c>
      <c r="G5" s="26">
        <v>25</v>
      </c>
      <c r="H5" s="28">
        <f>$B$5*G5</f>
        <v>37500</v>
      </c>
      <c r="I5" s="1">
        <v>0</v>
      </c>
      <c r="J5" s="4">
        <f>$B$5*I5</f>
        <v>0</v>
      </c>
      <c r="K5" s="26">
        <v>0</v>
      </c>
      <c r="L5" s="28">
        <f>$B$5*K5</f>
        <v>0</v>
      </c>
      <c r="M5" s="1">
        <v>0</v>
      </c>
      <c r="N5" s="4">
        <f>$B$5*M5</f>
        <v>0</v>
      </c>
      <c r="O5" s="33">
        <f t="shared" ref="O5:O25" si="0">SUM(D5,F5,H5,J5,L5,N5)</f>
        <v>75000</v>
      </c>
      <c r="Q5" s="5" t="s">
        <v>40</v>
      </c>
    </row>
    <row r="6" spans="1:17" ht="17.100000000000001" customHeight="1" x14ac:dyDescent="0.25">
      <c r="A6" s="3" t="s">
        <v>31</v>
      </c>
      <c r="B6" s="1">
        <v>1000</v>
      </c>
      <c r="C6" s="26">
        <v>50</v>
      </c>
      <c r="D6" s="28">
        <f>$B$6*C6</f>
        <v>50000</v>
      </c>
      <c r="E6" s="1">
        <v>10</v>
      </c>
      <c r="F6" s="4">
        <f>$B$6*E6</f>
        <v>10000</v>
      </c>
      <c r="G6" s="26">
        <v>10</v>
      </c>
      <c r="H6" s="28">
        <f>$B$6*G6</f>
        <v>10000</v>
      </c>
      <c r="I6" s="1">
        <v>10</v>
      </c>
      <c r="J6" s="4">
        <f>$B$6*I6</f>
        <v>10000</v>
      </c>
      <c r="K6" s="26">
        <v>10</v>
      </c>
      <c r="L6" s="28">
        <f>$B$6*K6</f>
        <v>10000</v>
      </c>
      <c r="M6" s="1">
        <v>50</v>
      </c>
      <c r="N6" s="4">
        <f>$B$6*M6</f>
        <v>50000</v>
      </c>
      <c r="O6" s="33">
        <f t="shared" si="0"/>
        <v>140000</v>
      </c>
      <c r="Q6" s="5" t="s">
        <v>41</v>
      </c>
    </row>
    <row r="7" spans="1:17" ht="17.100000000000001" customHeight="1" x14ac:dyDescent="0.25">
      <c r="A7" s="3" t="s">
        <v>32</v>
      </c>
      <c r="B7" s="1">
        <v>3000</v>
      </c>
      <c r="C7" s="26">
        <v>50</v>
      </c>
      <c r="D7" s="28">
        <f>$B$7*C7</f>
        <v>150000</v>
      </c>
      <c r="E7" s="1">
        <v>50</v>
      </c>
      <c r="F7" s="4">
        <f>$B$7*E7</f>
        <v>150000</v>
      </c>
      <c r="G7" s="26">
        <v>0</v>
      </c>
      <c r="H7" s="28">
        <f>$B$7*G7</f>
        <v>0</v>
      </c>
      <c r="I7" s="1">
        <v>50</v>
      </c>
      <c r="J7" s="4">
        <f>$B$7*I7</f>
        <v>150000</v>
      </c>
      <c r="K7" s="26">
        <v>50</v>
      </c>
      <c r="L7" s="28">
        <f>$B$7*K7</f>
        <v>150000</v>
      </c>
      <c r="M7" s="1">
        <v>0</v>
      </c>
      <c r="N7" s="4">
        <f>$B$7*M7</f>
        <v>0</v>
      </c>
      <c r="O7" s="33">
        <f t="shared" si="0"/>
        <v>600000</v>
      </c>
      <c r="Q7" s="5" t="s">
        <v>41</v>
      </c>
    </row>
    <row r="8" spans="1:17" ht="17.100000000000001" customHeight="1" x14ac:dyDescent="0.25">
      <c r="A8" s="3" t="s">
        <v>33</v>
      </c>
      <c r="B8" s="1">
        <v>2500</v>
      </c>
      <c r="C8" s="26">
        <v>50</v>
      </c>
      <c r="D8" s="28">
        <f>$B$8*C8</f>
        <v>125000</v>
      </c>
      <c r="E8" s="1">
        <v>50</v>
      </c>
      <c r="F8" s="4">
        <f>$B$8*E8</f>
        <v>125000</v>
      </c>
      <c r="G8" s="26">
        <v>0</v>
      </c>
      <c r="H8" s="28">
        <f>$B$8*G8</f>
        <v>0</v>
      </c>
      <c r="I8" s="1">
        <v>0</v>
      </c>
      <c r="J8" s="4">
        <f>$B$8*I8</f>
        <v>0</v>
      </c>
      <c r="K8" s="26">
        <v>0</v>
      </c>
      <c r="L8" s="28">
        <f>$B$8*K8</f>
        <v>0</v>
      </c>
      <c r="M8" s="1">
        <v>0</v>
      </c>
      <c r="N8" s="4">
        <f>$B$8*M8</f>
        <v>0</v>
      </c>
      <c r="O8" s="33">
        <f t="shared" si="0"/>
        <v>250000</v>
      </c>
      <c r="Q8" s="5" t="s">
        <v>41</v>
      </c>
    </row>
    <row r="9" spans="1:17" ht="17.100000000000001" customHeight="1" x14ac:dyDescent="0.25">
      <c r="A9" s="3" t="s">
        <v>4</v>
      </c>
      <c r="B9" s="1">
        <v>10000</v>
      </c>
      <c r="C9" s="26">
        <v>2</v>
      </c>
      <c r="D9" s="28">
        <f>$B$9*C9</f>
        <v>20000</v>
      </c>
      <c r="E9" s="1">
        <v>2</v>
      </c>
      <c r="F9" s="4">
        <f>$B$9*E9</f>
        <v>20000</v>
      </c>
      <c r="G9" s="26">
        <v>2</v>
      </c>
      <c r="H9" s="28">
        <f>$B$9*G9</f>
        <v>20000</v>
      </c>
      <c r="I9" s="1">
        <v>2</v>
      </c>
      <c r="J9" s="4">
        <f>$B$9*I9</f>
        <v>20000</v>
      </c>
      <c r="K9" s="26">
        <v>2</v>
      </c>
      <c r="L9" s="28">
        <f>$B$9*K9</f>
        <v>20000</v>
      </c>
      <c r="M9" s="1">
        <v>2</v>
      </c>
      <c r="N9" s="4">
        <f>$B$9*M9</f>
        <v>20000</v>
      </c>
      <c r="O9" s="33">
        <f t="shared" si="0"/>
        <v>120000</v>
      </c>
      <c r="Q9" s="5" t="s">
        <v>45</v>
      </c>
    </row>
    <row r="10" spans="1:17" ht="17.100000000000001" customHeight="1" x14ac:dyDescent="0.25">
      <c r="A10" s="3" t="s">
        <v>5</v>
      </c>
      <c r="B10" s="1">
        <v>1000</v>
      </c>
      <c r="C10" s="26">
        <v>10</v>
      </c>
      <c r="D10" s="28">
        <f>$B$10*C10</f>
        <v>10000</v>
      </c>
      <c r="E10" s="1">
        <v>10</v>
      </c>
      <c r="F10" s="4">
        <f>$B$10*E10</f>
        <v>10000</v>
      </c>
      <c r="G10" s="26">
        <v>0</v>
      </c>
      <c r="H10" s="28">
        <f>$B$10*G10</f>
        <v>0</v>
      </c>
      <c r="I10" s="1">
        <v>10</v>
      </c>
      <c r="J10" s="4">
        <f>$B$10*I10</f>
        <v>10000</v>
      </c>
      <c r="K10" s="26">
        <v>10</v>
      </c>
      <c r="L10" s="28">
        <f>$B$10*K10</f>
        <v>10000</v>
      </c>
      <c r="M10" s="1">
        <v>0</v>
      </c>
      <c r="N10" s="4">
        <f>$B$10*M10</f>
        <v>0</v>
      </c>
      <c r="O10" s="33">
        <f t="shared" si="0"/>
        <v>40000</v>
      </c>
      <c r="Q10" s="5" t="s">
        <v>41</v>
      </c>
    </row>
    <row r="11" spans="1:17" ht="17.100000000000001" customHeight="1" x14ac:dyDescent="0.25">
      <c r="A11" s="3" t="s">
        <v>6</v>
      </c>
      <c r="B11" s="1">
        <v>10000</v>
      </c>
      <c r="C11" s="26">
        <v>0</v>
      </c>
      <c r="D11" s="28">
        <f>$B$11*C11</f>
        <v>0</v>
      </c>
      <c r="E11" s="1">
        <v>0</v>
      </c>
      <c r="F11" s="4">
        <f>$B$11*E11</f>
        <v>0</v>
      </c>
      <c r="G11" s="26">
        <v>50</v>
      </c>
      <c r="H11" s="28">
        <f>$B$11*G11</f>
        <v>500000</v>
      </c>
      <c r="I11" s="1">
        <v>0</v>
      </c>
      <c r="J11" s="4">
        <f>$B$11*I11</f>
        <v>0</v>
      </c>
      <c r="K11" s="26">
        <v>0</v>
      </c>
      <c r="L11" s="28">
        <f>$B$11*K11</f>
        <v>0</v>
      </c>
      <c r="M11" s="1">
        <v>0</v>
      </c>
      <c r="N11" s="4">
        <f>$B$11*M11</f>
        <v>0</v>
      </c>
      <c r="O11" s="33">
        <f t="shared" si="0"/>
        <v>500000</v>
      </c>
      <c r="Q11" s="5" t="s">
        <v>38</v>
      </c>
    </row>
    <row r="12" spans="1:17" ht="17.100000000000001" customHeight="1" x14ac:dyDescent="0.25">
      <c r="A12" s="3" t="s">
        <v>7</v>
      </c>
      <c r="B12" s="1">
        <v>150000</v>
      </c>
      <c r="C12" s="26">
        <v>0</v>
      </c>
      <c r="D12" s="28">
        <f>$B$12*C12</f>
        <v>0</v>
      </c>
      <c r="E12" s="1">
        <v>0</v>
      </c>
      <c r="F12" s="4">
        <f>$B$12*E12</f>
        <v>0</v>
      </c>
      <c r="G12" s="26">
        <v>0</v>
      </c>
      <c r="H12" s="28">
        <f>$B$12*G12</f>
        <v>0</v>
      </c>
      <c r="I12" s="1">
        <v>10</v>
      </c>
      <c r="J12" s="4">
        <f>$B$12*I12</f>
        <v>1500000</v>
      </c>
      <c r="K12" s="26">
        <v>0</v>
      </c>
      <c r="L12" s="28">
        <f>$B$12*K12</f>
        <v>0</v>
      </c>
      <c r="M12" s="1">
        <v>0</v>
      </c>
      <c r="N12" s="4">
        <f>$B$12*M12</f>
        <v>0</v>
      </c>
      <c r="O12" s="33">
        <f t="shared" si="0"/>
        <v>1500000</v>
      </c>
      <c r="Q12" s="5" t="s">
        <v>38</v>
      </c>
    </row>
    <row r="13" spans="1:17" ht="17.100000000000001" customHeight="1" x14ac:dyDescent="0.25">
      <c r="A13" s="3" t="s">
        <v>8</v>
      </c>
      <c r="B13" s="1">
        <v>30000</v>
      </c>
      <c r="C13" s="26">
        <v>0</v>
      </c>
      <c r="D13" s="28">
        <f>$B$13*C13</f>
        <v>0</v>
      </c>
      <c r="E13" s="1">
        <v>0</v>
      </c>
      <c r="F13" s="4">
        <f>$B$13*E13</f>
        <v>0</v>
      </c>
      <c r="G13" s="26">
        <v>1</v>
      </c>
      <c r="H13" s="28">
        <f>$B$13*G13</f>
        <v>30000</v>
      </c>
      <c r="I13" s="1">
        <v>1</v>
      </c>
      <c r="J13" s="4">
        <f>$B$13*I13</f>
        <v>30000</v>
      </c>
      <c r="K13" s="26">
        <v>1</v>
      </c>
      <c r="L13" s="28">
        <f>$B$13*K13</f>
        <v>30000</v>
      </c>
      <c r="M13" s="1">
        <v>1</v>
      </c>
      <c r="N13" s="4">
        <f>$B$13*M13</f>
        <v>30000</v>
      </c>
      <c r="O13" s="33">
        <f t="shared" si="0"/>
        <v>120000</v>
      </c>
      <c r="Q13" s="5" t="s">
        <v>38</v>
      </c>
    </row>
    <row r="14" spans="1:17" ht="17.100000000000001" customHeight="1" x14ac:dyDescent="0.25">
      <c r="A14" s="3" t="s">
        <v>9</v>
      </c>
      <c r="B14" s="1">
        <v>50000</v>
      </c>
      <c r="C14" s="26">
        <v>1</v>
      </c>
      <c r="D14" s="28">
        <f>$B$14*C14</f>
        <v>50000</v>
      </c>
      <c r="E14" s="1">
        <v>1</v>
      </c>
      <c r="F14" s="4">
        <f>$B$14*E14</f>
        <v>50000</v>
      </c>
      <c r="G14" s="26">
        <v>0</v>
      </c>
      <c r="H14" s="28">
        <f>$B$14*G14</f>
        <v>0</v>
      </c>
      <c r="I14" s="1">
        <v>0</v>
      </c>
      <c r="J14" s="4">
        <f>$B$14*I14</f>
        <v>0</v>
      </c>
      <c r="K14" s="26">
        <v>0</v>
      </c>
      <c r="L14" s="28">
        <f>$B$14*K14</f>
        <v>0</v>
      </c>
      <c r="M14" s="1">
        <v>0</v>
      </c>
      <c r="N14" s="4">
        <f>$B$14*M14</f>
        <v>0</v>
      </c>
      <c r="O14" s="33">
        <f t="shared" si="0"/>
        <v>100000</v>
      </c>
      <c r="Q14" s="5" t="s">
        <v>38</v>
      </c>
    </row>
    <row r="15" spans="1:17" ht="17.100000000000001" customHeight="1" x14ac:dyDescent="0.25">
      <c r="A15" s="3" t="s">
        <v>10</v>
      </c>
      <c r="B15" s="1">
        <v>100</v>
      </c>
      <c r="C15" s="29"/>
      <c r="D15" s="28">
        <f>$B$5*C15</f>
        <v>0</v>
      </c>
      <c r="E15" s="1">
        <v>100</v>
      </c>
      <c r="F15" s="4">
        <f>$B$5*E15</f>
        <v>150000</v>
      </c>
      <c r="G15" s="26">
        <v>100</v>
      </c>
      <c r="H15" s="28">
        <f>$B$5*G15</f>
        <v>150000</v>
      </c>
      <c r="I15" s="1">
        <v>50</v>
      </c>
      <c r="J15" s="4">
        <f>$B$5*I15</f>
        <v>75000</v>
      </c>
      <c r="K15" s="26">
        <v>50</v>
      </c>
      <c r="L15" s="28">
        <f>$B$5*K15</f>
        <v>75000</v>
      </c>
      <c r="M15" s="1">
        <v>0</v>
      </c>
      <c r="N15" s="4">
        <f>$B$5*M15</f>
        <v>0</v>
      </c>
      <c r="O15" s="33">
        <f t="shared" si="0"/>
        <v>450000</v>
      </c>
      <c r="Q15" s="5" t="s">
        <v>45</v>
      </c>
    </row>
    <row r="16" spans="1:17" ht="17.100000000000001" customHeight="1" x14ac:dyDescent="0.25">
      <c r="A16" s="3" t="s">
        <v>11</v>
      </c>
      <c r="B16" s="1">
        <v>100</v>
      </c>
      <c r="C16" s="26">
        <v>100</v>
      </c>
      <c r="D16" s="28">
        <f>$B$16*C16</f>
        <v>10000</v>
      </c>
      <c r="E16" s="1">
        <v>100</v>
      </c>
      <c r="F16" s="4">
        <f>$B$16*E16</f>
        <v>10000</v>
      </c>
      <c r="G16" s="26">
        <v>100</v>
      </c>
      <c r="H16" s="28">
        <f>$B$16*G16</f>
        <v>10000</v>
      </c>
      <c r="I16" s="1">
        <v>100</v>
      </c>
      <c r="J16" s="4">
        <f>$B$16*I16</f>
        <v>10000</v>
      </c>
      <c r="K16" s="26">
        <v>100</v>
      </c>
      <c r="L16" s="28">
        <f>$B$16*K16</f>
        <v>10000</v>
      </c>
      <c r="M16" s="1">
        <v>100</v>
      </c>
      <c r="N16" s="4">
        <f>$B$16*M16</f>
        <v>10000</v>
      </c>
      <c r="O16" s="33">
        <f t="shared" si="0"/>
        <v>60000</v>
      </c>
      <c r="Q16" s="5" t="s">
        <v>38</v>
      </c>
    </row>
    <row r="17" spans="1:17" ht="17.100000000000001" customHeight="1" x14ac:dyDescent="0.25">
      <c r="A17" s="3" t="s">
        <v>12</v>
      </c>
      <c r="B17" s="1">
        <v>10000</v>
      </c>
      <c r="C17" s="26">
        <v>2</v>
      </c>
      <c r="D17" s="28">
        <f>$B$17*C17</f>
        <v>20000</v>
      </c>
      <c r="E17" s="1">
        <v>2</v>
      </c>
      <c r="F17" s="4">
        <f>$B$17*E17</f>
        <v>20000</v>
      </c>
      <c r="G17" s="26">
        <v>2</v>
      </c>
      <c r="H17" s="28">
        <f>$B$17*G17</f>
        <v>20000</v>
      </c>
      <c r="I17" s="1">
        <v>10</v>
      </c>
      <c r="J17" s="4">
        <f>$B$17*I17</f>
        <v>100000</v>
      </c>
      <c r="K17" s="26">
        <v>10</v>
      </c>
      <c r="L17" s="28">
        <f>$B$17*K17</f>
        <v>100000</v>
      </c>
      <c r="M17" s="1">
        <v>30</v>
      </c>
      <c r="N17" s="4">
        <f>$B$17*M17</f>
        <v>300000</v>
      </c>
      <c r="O17" s="33">
        <f t="shared" si="0"/>
        <v>560000</v>
      </c>
      <c r="Q17" s="5" t="s">
        <v>43</v>
      </c>
    </row>
    <row r="18" spans="1:17" ht="17.100000000000001" customHeight="1" x14ac:dyDescent="0.25">
      <c r="A18" s="3" t="s">
        <v>13</v>
      </c>
      <c r="B18" s="1">
        <v>150</v>
      </c>
      <c r="C18" s="26">
        <v>50</v>
      </c>
      <c r="D18" s="28">
        <f>$B$18*C18</f>
        <v>7500</v>
      </c>
      <c r="E18" s="1">
        <v>0</v>
      </c>
      <c r="F18" s="4">
        <f>$B$18*E18</f>
        <v>0</v>
      </c>
      <c r="G18" s="26">
        <v>0</v>
      </c>
      <c r="H18" s="28">
        <f>$B$18*G18</f>
        <v>0</v>
      </c>
      <c r="I18" s="1">
        <v>0</v>
      </c>
      <c r="J18" s="4">
        <f>$B$18*I18</f>
        <v>0</v>
      </c>
      <c r="K18" s="26">
        <v>0</v>
      </c>
      <c r="L18" s="28">
        <f>$B$18*K18</f>
        <v>0</v>
      </c>
      <c r="M18" s="1">
        <v>250</v>
      </c>
      <c r="N18" s="4">
        <f>$B$18*M18</f>
        <v>37500</v>
      </c>
      <c r="O18" s="33">
        <f t="shared" si="0"/>
        <v>45000</v>
      </c>
      <c r="Q18" s="5" t="s">
        <v>42</v>
      </c>
    </row>
    <row r="19" spans="1:17" ht="17.100000000000001" customHeight="1" x14ac:dyDescent="0.25">
      <c r="A19" s="3" t="s">
        <v>14</v>
      </c>
      <c r="B19" s="1">
        <v>5000</v>
      </c>
      <c r="C19" s="26">
        <v>0</v>
      </c>
      <c r="D19" s="28">
        <f>$B$19*C19</f>
        <v>0</v>
      </c>
      <c r="E19" s="1">
        <v>10</v>
      </c>
      <c r="F19" s="4">
        <f>$B$19*E19</f>
        <v>50000</v>
      </c>
      <c r="G19" s="26">
        <v>0</v>
      </c>
      <c r="H19" s="28">
        <f>$B$19*G19</f>
        <v>0</v>
      </c>
      <c r="I19" s="1">
        <v>50</v>
      </c>
      <c r="J19" s="4">
        <f>$B$19*I19</f>
        <v>250000</v>
      </c>
      <c r="K19" s="26">
        <v>200</v>
      </c>
      <c r="L19" s="28">
        <f>$B$19*K19</f>
        <v>1000000</v>
      </c>
      <c r="M19" s="1">
        <v>0</v>
      </c>
      <c r="N19" s="4">
        <f>$B$19*M19</f>
        <v>0</v>
      </c>
      <c r="O19" s="33">
        <f t="shared" si="0"/>
        <v>1300000</v>
      </c>
      <c r="Q19" s="5" t="s">
        <v>43</v>
      </c>
    </row>
    <row r="20" spans="1:17" ht="17.100000000000001" customHeight="1" x14ac:dyDescent="0.25">
      <c r="A20" s="3" t="s">
        <v>15</v>
      </c>
      <c r="B20" s="1">
        <v>1500</v>
      </c>
      <c r="C20" s="26">
        <v>0</v>
      </c>
      <c r="D20" s="28">
        <f>$B$20*C20</f>
        <v>0</v>
      </c>
      <c r="E20" s="1">
        <v>0</v>
      </c>
      <c r="F20" s="4">
        <f>$B$20*E20</f>
        <v>0</v>
      </c>
      <c r="G20" s="26">
        <v>300</v>
      </c>
      <c r="H20" s="28">
        <f>$B$20*G20</f>
        <v>450000</v>
      </c>
      <c r="I20" s="1">
        <v>0</v>
      </c>
      <c r="J20" s="4">
        <f>$B$20*I20</f>
        <v>0</v>
      </c>
      <c r="K20" s="26">
        <v>0</v>
      </c>
      <c r="L20" s="28">
        <f>$B$20*K20</f>
        <v>0</v>
      </c>
      <c r="M20" s="1">
        <v>700</v>
      </c>
      <c r="N20" s="4">
        <f>$B$20*M20</f>
        <v>1050000</v>
      </c>
      <c r="O20" s="33">
        <f t="shared" si="0"/>
        <v>1500000</v>
      </c>
      <c r="Q20" s="5" t="s">
        <v>40</v>
      </c>
    </row>
    <row r="21" spans="1:17" ht="17.100000000000001" customHeight="1" x14ac:dyDescent="0.25">
      <c r="A21" s="3" t="s">
        <v>16</v>
      </c>
      <c r="B21" s="1">
        <v>10000</v>
      </c>
      <c r="C21" s="26">
        <v>0</v>
      </c>
      <c r="D21" s="28">
        <f>$B$21*C21</f>
        <v>0</v>
      </c>
      <c r="E21" s="1">
        <v>0</v>
      </c>
      <c r="F21" s="4">
        <f>$B$21*E21</f>
        <v>0</v>
      </c>
      <c r="G21" s="26">
        <v>0</v>
      </c>
      <c r="H21" s="28">
        <f>$B$21*G21</f>
        <v>0</v>
      </c>
      <c r="I21" s="1">
        <v>10</v>
      </c>
      <c r="J21" s="4">
        <f>$B$21*I21</f>
        <v>100000</v>
      </c>
      <c r="K21" s="26">
        <v>0</v>
      </c>
      <c r="L21" s="28">
        <f>$B$21*K21</f>
        <v>0</v>
      </c>
      <c r="M21" s="1">
        <v>0</v>
      </c>
      <c r="N21" s="4">
        <f>$B$21*M21</f>
        <v>0</v>
      </c>
      <c r="O21" s="33">
        <f t="shared" si="0"/>
        <v>100000</v>
      </c>
      <c r="Q21" s="5" t="s">
        <v>43</v>
      </c>
    </row>
    <row r="22" spans="1:17" ht="17.100000000000001" customHeight="1" x14ac:dyDescent="0.25">
      <c r="A22" s="3" t="s">
        <v>17</v>
      </c>
      <c r="B22" s="1">
        <v>8000</v>
      </c>
      <c r="C22" s="26">
        <v>0</v>
      </c>
      <c r="D22" s="28">
        <f>$B$22*C22</f>
        <v>0</v>
      </c>
      <c r="E22" s="1">
        <v>0</v>
      </c>
      <c r="F22" s="4">
        <f>$B$22*E22</f>
        <v>0</v>
      </c>
      <c r="G22" s="26">
        <v>2</v>
      </c>
      <c r="H22" s="28">
        <f>$B$22*G22</f>
        <v>16000</v>
      </c>
      <c r="I22" s="1">
        <v>0</v>
      </c>
      <c r="J22" s="4">
        <f>$B$22*I22</f>
        <v>0</v>
      </c>
      <c r="K22" s="26">
        <v>250</v>
      </c>
      <c r="L22" s="28">
        <f>$B$22*K22</f>
        <v>2000000</v>
      </c>
      <c r="M22" s="1">
        <v>0</v>
      </c>
      <c r="N22" s="4">
        <f>$B$22*M22</f>
        <v>0</v>
      </c>
      <c r="O22" s="33">
        <f t="shared" si="0"/>
        <v>2016000</v>
      </c>
      <c r="Q22" s="5" t="s">
        <v>44</v>
      </c>
    </row>
    <row r="23" spans="1:17" ht="17.100000000000001" customHeight="1" x14ac:dyDescent="0.25">
      <c r="A23" s="3" t="s">
        <v>18</v>
      </c>
      <c r="B23" s="1">
        <v>75</v>
      </c>
      <c r="C23" s="26">
        <v>25</v>
      </c>
      <c r="D23" s="28">
        <f>$B$23*C23</f>
        <v>1875</v>
      </c>
      <c r="E23" s="1">
        <v>50</v>
      </c>
      <c r="F23" s="4">
        <f>$B$23*E23</f>
        <v>3750</v>
      </c>
      <c r="G23" s="26">
        <v>200</v>
      </c>
      <c r="H23" s="28">
        <f>$B$23*G23</f>
        <v>15000</v>
      </c>
      <c r="I23" s="1">
        <v>50</v>
      </c>
      <c r="J23" s="4">
        <f>$B$23*I23</f>
        <v>3750</v>
      </c>
      <c r="K23" s="26">
        <v>50</v>
      </c>
      <c r="L23" s="28">
        <f>$B$23*K23</f>
        <v>3750</v>
      </c>
      <c r="M23" s="1">
        <v>200</v>
      </c>
      <c r="N23" s="4">
        <f>$B$23*M23</f>
        <v>15000</v>
      </c>
      <c r="O23" s="33">
        <f t="shared" si="0"/>
        <v>43125</v>
      </c>
      <c r="Q23" s="5" t="s">
        <v>38</v>
      </c>
    </row>
    <row r="24" spans="1:17" ht="17.100000000000001" customHeight="1" x14ac:dyDescent="0.25">
      <c r="A24" s="3" t="s">
        <v>19</v>
      </c>
      <c r="B24" s="1">
        <v>250000</v>
      </c>
      <c r="C24" s="26">
        <v>0</v>
      </c>
      <c r="D24" s="28">
        <f>$B$24*C24</f>
        <v>0</v>
      </c>
      <c r="E24" s="1">
        <v>0</v>
      </c>
      <c r="F24" s="4">
        <f>$B$24*E24</f>
        <v>0</v>
      </c>
      <c r="G24" s="26">
        <v>0</v>
      </c>
      <c r="H24" s="28">
        <f>$B$24*G24</f>
        <v>0</v>
      </c>
      <c r="I24" s="1">
        <v>0</v>
      </c>
      <c r="J24" s="4">
        <f>$B$24*I24</f>
        <v>0</v>
      </c>
      <c r="K24" s="26">
        <v>10</v>
      </c>
      <c r="L24" s="28">
        <f>$B$24*K24</f>
        <v>2500000</v>
      </c>
      <c r="M24" s="1">
        <v>0</v>
      </c>
      <c r="N24" s="4">
        <f>$B$24*M24</f>
        <v>0</v>
      </c>
      <c r="O24" s="33">
        <f t="shared" si="0"/>
        <v>2500000</v>
      </c>
      <c r="Q24" s="5" t="s">
        <v>44</v>
      </c>
    </row>
    <row r="25" spans="1:17" ht="17.100000000000001" customHeight="1" x14ac:dyDescent="0.25">
      <c r="A25" s="3" t="s">
        <v>20</v>
      </c>
      <c r="B25" s="1">
        <v>1500</v>
      </c>
      <c r="C25" s="29">
        <v>0</v>
      </c>
      <c r="D25" s="28">
        <f>$B$25*C25</f>
        <v>0</v>
      </c>
      <c r="E25" s="6">
        <v>0</v>
      </c>
      <c r="F25" s="4">
        <f>$B$25*E25</f>
        <v>0</v>
      </c>
      <c r="G25" s="29">
        <v>0</v>
      </c>
      <c r="H25" s="28">
        <f>$B$25*G25</f>
        <v>0</v>
      </c>
      <c r="I25" s="6">
        <v>0</v>
      </c>
      <c r="J25" s="4">
        <f>$B$25*I25</f>
        <v>0</v>
      </c>
      <c r="K25" s="29">
        <v>0</v>
      </c>
      <c r="L25" s="28">
        <f>$B$25*K25</f>
        <v>0</v>
      </c>
      <c r="M25" s="1">
        <v>10</v>
      </c>
      <c r="N25" s="4">
        <f>$B$25*M25</f>
        <v>15000</v>
      </c>
      <c r="O25" s="33">
        <f t="shared" si="0"/>
        <v>15000</v>
      </c>
      <c r="Q25" s="5" t="s">
        <v>43</v>
      </c>
    </row>
    <row r="26" spans="1:17" s="7" customFormat="1" ht="17.100000000000001" customHeight="1" x14ac:dyDescent="0.25">
      <c r="A26" s="8" t="s">
        <v>21</v>
      </c>
      <c r="B26" s="9"/>
      <c r="C26" s="30"/>
      <c r="D26" s="31">
        <f>SUM(D4:D25)</f>
        <v>483275</v>
      </c>
      <c r="E26" s="9"/>
      <c r="F26" s="10">
        <f>SUM(F4:F25)</f>
        <v>598750</v>
      </c>
      <c r="G26" s="30"/>
      <c r="H26" s="31">
        <f>SUM(H4:H25)</f>
        <v>1259900</v>
      </c>
      <c r="I26" s="9"/>
      <c r="J26" s="10">
        <f>SUM(J4:J25)</f>
        <v>2258750</v>
      </c>
      <c r="K26" s="30"/>
      <c r="L26" s="31">
        <f>SUM(L4:L25)</f>
        <v>5908750</v>
      </c>
      <c r="M26" s="9"/>
      <c r="N26" s="10">
        <f>SUM(N4:N25)</f>
        <v>1527500</v>
      </c>
      <c r="O26" s="34">
        <f>SUM(O4:O25)</f>
        <v>12036925</v>
      </c>
    </row>
    <row r="29" spans="1:17" hidden="1" x14ac:dyDescent="0.25"/>
    <row r="30" spans="1:17" hidden="1" x14ac:dyDescent="0.25">
      <c r="A30" s="5" t="s">
        <v>34</v>
      </c>
      <c r="D30" s="5">
        <f>SUM(D17,D19,D21,D25)</f>
        <v>20000</v>
      </c>
      <c r="F30" s="5">
        <f>SUM(F17,F19,F21,F25)</f>
        <v>70000</v>
      </c>
      <c r="H30" s="5">
        <f>SUM(H17,H19,H21,H25)</f>
        <v>20000</v>
      </c>
      <c r="J30" s="5">
        <f>SUM(J17,J19,J21,J25)</f>
        <v>450000</v>
      </c>
      <c r="L30" s="5">
        <f>SUM(L17,L19,L21,L25)</f>
        <v>1100000</v>
      </c>
      <c r="N30" s="5">
        <f>SUM(N17,N19,N21,N25)</f>
        <v>315000</v>
      </c>
      <c r="O30" s="5">
        <f>SUM(D30:N30)</f>
        <v>1975000</v>
      </c>
    </row>
    <row r="31" spans="1:17" hidden="1" x14ac:dyDescent="0.25">
      <c r="A31" s="5" t="s">
        <v>35</v>
      </c>
      <c r="D31" s="5">
        <f>SUM(D6,D7,D8,D10,D18)</f>
        <v>342500</v>
      </c>
      <c r="F31" s="5">
        <f>SUM(F6,F7,F8,F10,F18)</f>
        <v>295000</v>
      </c>
      <c r="H31" s="5">
        <f>SUM(H6,H7,H8,H10,H18)</f>
        <v>10000</v>
      </c>
      <c r="J31" s="5">
        <f>SUM(J6,J7,J8,J10,J18)</f>
        <v>170000</v>
      </c>
      <c r="L31" s="5">
        <f>SUM(L6,L7,L8,L10,L18)</f>
        <v>170000</v>
      </c>
      <c r="N31" s="5">
        <f>SUM(N6,N7,N8,N10,N18)</f>
        <v>87500</v>
      </c>
      <c r="O31" s="5">
        <f t="shared" ref="O31:O35" si="1">SUM(D31:N31)</f>
        <v>1075000</v>
      </c>
    </row>
    <row r="32" spans="1:17" hidden="1" x14ac:dyDescent="0.25">
      <c r="A32" s="5" t="s">
        <v>36</v>
      </c>
      <c r="D32" s="5">
        <f>SUM(D22,D24)</f>
        <v>0</v>
      </c>
      <c r="F32" s="5">
        <f>SUM(F22,F24)</f>
        <v>0</v>
      </c>
      <c r="H32" s="5">
        <f>SUM(H22,H24)</f>
        <v>16000</v>
      </c>
      <c r="J32" s="5">
        <f>SUM(J22,J24)</f>
        <v>0</v>
      </c>
      <c r="L32" s="5">
        <f>SUM(L22,L24)</f>
        <v>4500000</v>
      </c>
      <c r="N32" s="5">
        <f>SUM(N22,N24)</f>
        <v>0</v>
      </c>
      <c r="O32" s="5">
        <f t="shared" si="1"/>
        <v>4516000</v>
      </c>
    </row>
    <row r="33" spans="1:17" hidden="1" x14ac:dyDescent="0.25">
      <c r="A33" s="5" t="s">
        <v>37</v>
      </c>
      <c r="D33" s="5">
        <f>SUM(D4,D11:D14,D16,D23)</f>
        <v>63275</v>
      </c>
      <c r="F33" s="5">
        <f>SUM(F4,F11:F14,F16,F23)</f>
        <v>63750</v>
      </c>
      <c r="H33" s="5">
        <f>SUM(H4,H11:H14,H16,H23)</f>
        <v>556400</v>
      </c>
      <c r="J33" s="5">
        <f>SUM(J4,J11:J14,J16,J23)</f>
        <v>1543750</v>
      </c>
      <c r="L33" s="5">
        <f>SUM(L4,L11:L14,L16,L23)</f>
        <v>43750</v>
      </c>
      <c r="N33" s="5">
        <f>SUM(N4,N11:N14,N16,N23)</f>
        <v>55000</v>
      </c>
      <c r="O33" s="5">
        <f t="shared" si="1"/>
        <v>2325925</v>
      </c>
    </row>
    <row r="34" spans="1:17" hidden="1" x14ac:dyDescent="0.25">
      <c r="A34" s="5" t="s">
        <v>39</v>
      </c>
      <c r="D34" s="5">
        <f>SUM(D5,D20)</f>
        <v>37500</v>
      </c>
      <c r="F34" s="5">
        <f>SUM(F5,F20)</f>
        <v>0</v>
      </c>
      <c r="H34" s="5">
        <f>SUM(H5,H20)</f>
        <v>487500</v>
      </c>
      <c r="J34" s="5">
        <f>SUM(J5,J20)</f>
        <v>0</v>
      </c>
      <c r="L34" s="5">
        <f>SUM(L5,L20)</f>
        <v>0</v>
      </c>
      <c r="N34" s="5">
        <f>SUM(N5,N20)</f>
        <v>1050000</v>
      </c>
      <c r="O34" s="5">
        <f t="shared" si="1"/>
        <v>1575000</v>
      </c>
    </row>
    <row r="35" spans="1:17" hidden="1" x14ac:dyDescent="0.25">
      <c r="A35" s="5" t="s">
        <v>46</v>
      </c>
      <c r="D35" s="5">
        <f>SUM(D9,D15)</f>
        <v>20000</v>
      </c>
      <c r="F35" s="5">
        <f>SUM(F9,F15)</f>
        <v>170000</v>
      </c>
      <c r="H35" s="5">
        <f>SUM(H9,H15)</f>
        <v>170000</v>
      </c>
      <c r="J35" s="5">
        <f>SUM(J9,J15)</f>
        <v>95000</v>
      </c>
      <c r="L35" s="5">
        <f>SUM(L9,L15)</f>
        <v>95000</v>
      </c>
      <c r="N35" s="5">
        <f>SUM(N9,N15)</f>
        <v>20000</v>
      </c>
      <c r="O35" s="5">
        <f t="shared" si="1"/>
        <v>570000</v>
      </c>
      <c r="Q35" s="5">
        <f>SUM(D30:N35)</f>
        <v>12036925</v>
      </c>
    </row>
    <row r="36" spans="1:17" hidden="1" x14ac:dyDescent="0.25"/>
  </sheetData>
  <mergeCells count="7">
    <mergeCell ref="A1:O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scale="72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Complete Budget</vt:lpstr>
      <vt:lpstr>Summarized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Cuenca</dc:creator>
  <cp:lastModifiedBy>Erin Cuenca</cp:lastModifiedBy>
  <cp:lastPrinted>2014-08-29T08:08:50Z</cp:lastPrinted>
  <dcterms:created xsi:type="dcterms:W3CDTF">2014-08-28T18:28:56Z</dcterms:created>
  <dcterms:modified xsi:type="dcterms:W3CDTF">2014-08-29T08:11:13Z</dcterms:modified>
</cp:coreProperties>
</file>